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lindenschach\IBCA\Treasurer\Financial Reports\"/>
    </mc:Choice>
  </mc:AlternateContent>
  <xr:revisionPtr revIDLastSave="0" documentId="13_ncr:1_{C9D434CB-BF80-4AF4-A59F-EEF440CE6E30}" xr6:coauthVersionLast="47" xr6:coauthVersionMax="47" xr10:uidLastSave="{00000000-0000-0000-0000-000000000000}"/>
  <bookViews>
    <workbookView xWindow="-120" yWindow="-120" windowWidth="24240" windowHeight="17520" activeTab="1" xr2:uid="{BC1FD068-A969-4BCE-B846-34E7A78D927D}"/>
  </bookViews>
  <sheets>
    <sheet name="Over under Income walk" sheetId="4" r:id="rId1"/>
    <sheet name="2023" sheetId="1" r:id="rId2"/>
    <sheet name="2024" sheetId="2" r:id="rId3"/>
    <sheet name="2025 3107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4" i="3"/>
  <c r="D4" i="4"/>
  <c r="D7" i="4"/>
  <c r="C7" i="4"/>
  <c r="B7" i="4"/>
  <c r="C4" i="4"/>
  <c r="B10" i="2"/>
  <c r="B22" i="2" l="1"/>
  <c r="C22" i="2"/>
  <c r="C22" i="3"/>
  <c r="B22" i="3"/>
  <c r="C14" i="3"/>
  <c r="B14" i="3"/>
  <c r="C6" i="3"/>
  <c r="B6" i="3"/>
  <c r="C14" i="2"/>
  <c r="B14" i="2"/>
  <c r="C6" i="2"/>
  <c r="B6" i="2"/>
  <c r="B4" i="1"/>
  <c r="B6" i="1" s="1"/>
  <c r="C6" i="1"/>
  <c r="C23" i="1"/>
  <c r="B23" i="1"/>
  <c r="C14" i="1"/>
  <c r="B14" i="1"/>
  <c r="B25" i="1" l="1"/>
  <c r="C25" i="1"/>
  <c r="C24" i="3"/>
  <c r="B24" i="3"/>
  <c r="B24" i="2"/>
  <c r="C24" i="2"/>
</calcChain>
</file>

<file path=xl/sharedStrings.xml><?xml version="1.0" encoding="utf-8"?>
<sst xmlns="http://schemas.openxmlformats.org/spreadsheetml/2006/main" count="98" uniqueCount="41">
  <si>
    <t>IBCA Fiinancials 2023:</t>
  </si>
  <si>
    <t>Bank accounts at 01th of January</t>
  </si>
  <si>
    <t>Bank accounts at 31th of December</t>
  </si>
  <si>
    <t>Annual Movement</t>
  </si>
  <si>
    <t>EUR</t>
  </si>
  <si>
    <t>USD</t>
  </si>
  <si>
    <t>INCOME of the year:</t>
  </si>
  <si>
    <t>Membership fees</t>
  </si>
  <si>
    <t>Tournament fees</t>
  </si>
  <si>
    <t>Cash Back</t>
  </si>
  <si>
    <t>Others minor</t>
  </si>
  <si>
    <t>Sub Total:</t>
  </si>
  <si>
    <t>Expenses of the year:</t>
  </si>
  <si>
    <t>IT Services</t>
  </si>
  <si>
    <t>Website etc.</t>
  </si>
  <si>
    <t>Travel Expenmses</t>
  </si>
  <si>
    <t>Bank Charges</t>
  </si>
  <si>
    <t>Ukraine support</t>
  </si>
  <si>
    <t>Subtotal:</t>
  </si>
  <si>
    <t>annual over (+) / under (-)</t>
  </si>
  <si>
    <t>Check with Movement of Bank accounts:</t>
  </si>
  <si>
    <t>2025 at 31-07-</t>
  </si>
  <si>
    <t>ok</t>
  </si>
  <si>
    <t>IBCA Fiinancials 2024:</t>
  </si>
  <si>
    <t>EUR 1.350,00 from prior years</t>
  </si>
  <si>
    <t>IBCA Fiinancials 2025-07-31:</t>
  </si>
  <si>
    <t>In FY 2024 EUR 1.350,00 incoming payments from PY</t>
  </si>
  <si>
    <t>Decission for further years taken at the IBCA congress to decress the annual membership fees from EUR 150 to EUR 50</t>
  </si>
  <si>
    <t>New Tournament fee established.</t>
  </si>
  <si>
    <t>High Travel costs based on two events as well as paid flights to GOA for 2024</t>
  </si>
  <si>
    <t>No participation on the FIDE Olympiad as IBCA Delegation., therefore no flightt costs for the Delegation.</t>
  </si>
  <si>
    <t>One IBCA European event</t>
  </si>
  <si>
    <t>Older Membershipfees receivedEUR 1.350,00</t>
  </si>
  <si>
    <t>Only Website HOSTING Costs was requested to be claimed back.</t>
  </si>
  <si>
    <t>2 IBCA events : Olympiad and World CH Classic and Rapid(will be reflected till end of Q3-2025)</t>
  </si>
  <si>
    <t>Board decidied taht older annual membership fees than FY 2024 will be written off. So all countries started with a whiite Jacket at 01.01.2024</t>
  </si>
  <si>
    <t>Ok</t>
  </si>
  <si>
    <t>Still 30 countries hadnt paid their annual fees.</t>
  </si>
  <si>
    <t>Remarks 2025:</t>
  </si>
  <si>
    <t>Remarks 2024:</t>
  </si>
  <si>
    <t>Remarks 2023: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</si>
</sst>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 style="thin">
        <color theme="4" tint="0.39997558519241921"/>
      </left>
      <right/>
      <top style="thick">
        <color auto="1"/>
      </top>
      <bottom style="double">
        <color auto="1"/>
      </bottom>
      <diagonal/>
    </border>
    <border>
      <left/>
      <right style="thin">
        <color theme="4" tint="0.39997558519241921"/>
      </right>
      <top style="thick">
        <color auto="1"/>
      </top>
      <bottom style="double">
        <color auto="1"/>
      </bottom>
      <diagonal/>
    </border>
    <border>
      <left style="thin">
        <color theme="4" tint="0.39997558519241921"/>
      </left>
      <right/>
      <top style="thick">
        <color auto="1"/>
      </top>
      <bottom/>
      <diagonal/>
    </border>
    <border>
      <left/>
      <right style="thin">
        <color theme="4" tint="0.3999755851924192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 style="thick">
        <color theme="4" tint="0.39994506668294322"/>
      </top>
      <bottom style="double">
        <color auto="1"/>
      </bottom>
      <diagonal/>
    </border>
    <border>
      <left/>
      <right style="thin">
        <color theme="4" tint="0.39997558519241921"/>
      </right>
      <top style="thick">
        <color theme="4" tint="0.39994506668294322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4" fontId="0" fillId="0" borderId="0" xfId="0" applyNumberFormat="1"/>
    <xf numFmtId="0" fontId="1" fillId="0" borderId="0" xfId="1"/>
    <xf numFmtId="0" fontId="3" fillId="0" borderId="0" xfId="0" applyFont="1"/>
    <xf numFmtId="0" fontId="0" fillId="0" borderId="0" xfId="0" applyAlignment="1">
      <alignment horizontal="center"/>
    </xf>
    <xf numFmtId="4" fontId="0" fillId="0" borderId="1" xfId="0" applyNumberFormat="1" applyBorder="1"/>
    <xf numFmtId="4" fontId="0" fillId="2" borderId="2" xfId="0" applyNumberFormat="1" applyFill="1" applyBorder="1"/>
    <xf numFmtId="4" fontId="0" fillId="2" borderId="3" xfId="0" applyNumberFormat="1" applyFill="1" applyBorder="1"/>
    <xf numFmtId="4" fontId="0" fillId="2" borderId="4" xfId="0" applyNumberFormat="1" applyFill="1" applyBorder="1"/>
    <xf numFmtId="4" fontId="0" fillId="2" borderId="5" xfId="0" applyNumberFormat="1" applyFill="1" applyBorder="1"/>
    <xf numFmtId="0" fontId="4" fillId="0" borderId="0" xfId="0" applyFont="1"/>
    <xf numFmtId="0" fontId="5" fillId="0" borderId="0" xfId="0" applyFont="1"/>
    <xf numFmtId="4" fontId="2" fillId="0" borderId="0" xfId="0" applyNumberFormat="1" applyFont="1" applyAlignment="1">
      <alignment horizontal="center"/>
    </xf>
    <xf numFmtId="0" fontId="6" fillId="0" borderId="0" xfId="0" applyFont="1"/>
    <xf numFmtId="4" fontId="0" fillId="0" borderId="6" xfId="0" applyNumberFormat="1" applyBorder="1"/>
    <xf numFmtId="4" fontId="0" fillId="2" borderId="7" xfId="0" applyNumberFormat="1" applyFill="1" applyBorder="1"/>
    <xf numFmtId="4" fontId="0" fillId="2" borderId="8" xfId="0" applyNumberFormat="1" applyFill="1" applyBorder="1"/>
    <xf numFmtId="0" fontId="2" fillId="0" borderId="0" xfId="0" applyFont="1" applyAlignment="1">
      <alignment horizontal="center"/>
    </xf>
    <xf numFmtId="4" fontId="0" fillId="2" borderId="9" xfId="0" applyNumberFormat="1" applyFill="1" applyBorder="1"/>
    <xf numFmtId="4" fontId="0" fillId="2" borderId="10" xfId="0" applyNumberFormat="1" applyFill="1" applyBorder="1"/>
    <xf numFmtId="4" fontId="0" fillId="2" borderId="0" xfId="0" applyNumberFormat="1" applyFill="1"/>
  </cellXfs>
  <cellStyles count="2">
    <cellStyle name="Standard" xfId="0" builtinId="0"/>
    <cellStyle name="Standard 2" xfId="1" xr:uid="{00E1CCC9-61F2-4EA3-8B30-65F7147A00B1}"/>
  </cellStyles>
  <dxfs count="22">
    <dxf>
      <numFmt numFmtId="4" formatCode="#,##0.00"/>
    </dxf>
    <dxf>
      <numFmt numFmtId="4" formatCode="#,##0.00"/>
    </dxf>
    <dxf>
      <border outline="0">
        <bottom style="double">
          <color auto="1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border outline="0">
        <bottom style="double">
          <color auto="1"/>
        </bottom>
      </border>
    </dxf>
    <dxf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border outline="0">
        <bottom style="double">
          <color auto="1"/>
        </bottom>
      </border>
    </dxf>
    <dxf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border outline="0">
        <bottom style="double">
          <color theme="4" tint="0.39994506668294322"/>
        </bottom>
      </border>
    </dxf>
    <dxf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C98978-3C09-4D8D-BF37-A96A76F705FF}" name="Tabelle7" displayName="Tabelle7" ref="B3:C6" totalsRowShown="0" headerRowDxfId="21">
  <autoFilter ref="B3:C6" xr:uid="{E8C98978-3C09-4D8D-BF37-A96A76F705FF}"/>
  <tableColumns count="2">
    <tableColumn id="1" xr3:uid="{FF19FBB5-9556-4067-BCAF-25FF51B1D093}" name="EUR"/>
    <tableColumn id="2" xr3:uid="{E68A7A4B-14D5-496E-BD16-7C71EC7BBCF2}" name="US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40E1E7D-8E9A-4CE1-9BCE-24B181E8A809}" name="Tabelle8" displayName="Tabelle8" ref="B9:C14" totalsRowShown="0" headerRowDxfId="20">
  <autoFilter ref="B9:C14" xr:uid="{440E1E7D-8E9A-4CE1-9BCE-24B181E8A809}"/>
  <tableColumns count="2">
    <tableColumn id="1" xr3:uid="{BA08A0A7-E705-4320-90BA-0342844CD215}" name="EUR" dataDxfId="19"/>
    <tableColumn id="2" xr3:uid="{99ED6779-44B9-4D09-B55E-6196935939F1}" name="USD" dataDxfId="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569A9CD-065A-43D1-8156-18A7E64C4150}" name="Tabelle10" displayName="Tabelle10" ref="B17:C23" totalsRowShown="0" headerRowDxfId="17" tableBorderDxfId="16">
  <autoFilter ref="B17:C23" xr:uid="{7569A9CD-065A-43D1-8156-18A7E64C4150}"/>
  <tableColumns count="2">
    <tableColumn id="1" xr3:uid="{1F33E197-131A-4825-BD15-14256C61E96F}" name="EUR" dataDxfId="15"/>
    <tableColumn id="2" xr3:uid="{CDB8E4DF-1495-4F1F-B3A0-3DB8A874FD34}" name="USD" dataDxfId="1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14A05D-07DC-45E4-855A-EC9F28D5C25A}" name="Tabelle4" displayName="Tabelle4" ref="B3:C6" totalsRowShown="0" headerRowDxfId="13" tableBorderDxfId="12">
  <autoFilter ref="B3:C6" xr:uid="{4A14A05D-07DC-45E4-855A-EC9F28D5C25A}"/>
  <tableColumns count="2">
    <tableColumn id="1" xr3:uid="{98F7B4F5-1485-45AC-90E6-614CB2DC9267}" name="EUR"/>
    <tableColumn id="2" xr3:uid="{E2BA741A-6215-464D-9A57-B85B3B347862}" name="USD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87CDBD-5300-4819-B8AB-C25478A53B31}" name="Tabelle5" displayName="Tabelle5" ref="B9:C14" totalsRowShown="0" headerRowDxfId="11">
  <autoFilter ref="B9:C14" xr:uid="{B987CDBD-5300-4819-B8AB-C25478A53B31}"/>
  <tableColumns count="2">
    <tableColumn id="1" xr3:uid="{D3264FCD-EA76-4F73-B15B-759FFB8394ED}" name="EUR" dataDxfId="10"/>
    <tableColumn id="2" xr3:uid="{9D6F29CB-9CCC-4C21-9AC5-32BFE06A71A0}" name="USD" dataDxfId="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750A11-114C-413D-95DA-92DDCFFA04D9}" name="Tabelle6" displayName="Tabelle6" ref="B17:C22" totalsRowShown="0" headerRowDxfId="8" tableBorderDxfId="7">
  <autoFilter ref="B17:C22" xr:uid="{64750A11-114C-413D-95DA-92DDCFFA04D9}"/>
  <tableColumns count="2">
    <tableColumn id="1" xr3:uid="{0BF6E1C9-DD23-477C-B175-A45A0859BECC}" name="EUR" dataDxfId="6"/>
    <tableColumn id="2" xr3:uid="{0DC01D21-05E2-4739-B054-0D3256FBD801}" name="USD" dataDxf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2CAA3C-98EB-4D7C-85D6-76BA72B9EF64}" name="Tabelle1" displayName="Tabelle1" ref="B3:C6" totalsRowShown="0" headerRowDxfId="4">
  <autoFilter ref="B3:C6" xr:uid="{2D2CAA3C-98EB-4D7C-85D6-76BA72B9EF64}"/>
  <tableColumns count="2">
    <tableColumn id="1" xr3:uid="{AACE00ED-F28E-43F3-9672-A8F65C4D239D}" name="EUR"/>
    <tableColumn id="2" xr3:uid="{DE4E1776-805D-4F49-9A26-29612E8BDBBE}" name="USD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B5586F-C9B0-40F8-B8A3-48EABC68E529}" name="Tabelle2" displayName="Tabelle2" ref="B9:C14" totalsRowShown="0" headerRowDxfId="3" tableBorderDxfId="2">
  <autoFilter ref="B9:C14" xr:uid="{C4B5586F-C9B0-40F8-B8A3-48EABC68E529}"/>
  <tableColumns count="2">
    <tableColumn id="1" xr3:uid="{139FA708-7008-40C6-897D-35DB0D821C97}" name="EUR" dataDxfId="1"/>
    <tableColumn id="2" xr3:uid="{5879BA4D-A434-465E-928C-8CC971D0163F}" name="US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1C1C5-5F9A-4C83-966A-39ED1178C580}">
  <dimension ref="A2:E7"/>
  <sheetViews>
    <sheetView workbookViewId="0">
      <selection activeCell="C14" sqref="C14"/>
    </sheetView>
  </sheetViews>
  <sheetFormatPr baseColWidth="10" defaultRowHeight="15" x14ac:dyDescent="0.25"/>
  <sheetData>
    <row r="2" spans="1:5" x14ac:dyDescent="0.25">
      <c r="B2">
        <v>2023</v>
      </c>
      <c r="C2">
        <v>2024</v>
      </c>
      <c r="D2" t="s">
        <v>21</v>
      </c>
    </row>
    <row r="4" spans="1:5" x14ac:dyDescent="0.25">
      <c r="A4" t="s">
        <v>7</v>
      </c>
      <c r="B4">
        <v>6431</v>
      </c>
      <c r="C4" s="1">
        <f>3550+11</f>
        <v>3561</v>
      </c>
      <c r="D4">
        <f>4861.11-3300-164.99+81.88</f>
        <v>1477.9999999999995</v>
      </c>
      <c r="E4" t="s">
        <v>26</v>
      </c>
    </row>
    <row r="5" spans="1:5" x14ac:dyDescent="0.25">
      <c r="A5" t="s">
        <v>8</v>
      </c>
      <c r="B5">
        <v>5505</v>
      </c>
      <c r="C5" s="1">
        <v>2005</v>
      </c>
      <c r="D5" s="1">
        <v>3300</v>
      </c>
    </row>
    <row r="6" spans="1:5" x14ac:dyDescent="0.25">
      <c r="A6" t="s">
        <v>9</v>
      </c>
      <c r="B6">
        <v>327.99</v>
      </c>
      <c r="C6" s="1">
        <v>443.08</v>
      </c>
      <c r="D6">
        <v>164.99</v>
      </c>
    </row>
    <row r="7" spans="1:5" x14ac:dyDescent="0.25">
      <c r="B7" s="1">
        <f>+B6+B5+B4</f>
        <v>12263.99</v>
      </c>
      <c r="C7" s="1">
        <f>+C6+C5+C4</f>
        <v>6009.08</v>
      </c>
      <c r="D7" s="1">
        <f>+D6+D5+D4</f>
        <v>4942.99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80F5-CEA0-4CAF-B6DB-977321DED5A0}">
  <dimension ref="A2:E33"/>
  <sheetViews>
    <sheetView tabSelected="1" topLeftCell="A19" workbookViewId="0">
      <selection activeCell="C26" sqref="C26"/>
    </sheetView>
  </sheetViews>
  <sheetFormatPr baseColWidth="10" defaultRowHeight="15" x14ac:dyDescent="0.25"/>
  <cols>
    <col min="1" max="1" width="85.42578125" bestFit="1" customWidth="1"/>
  </cols>
  <sheetData>
    <row r="2" spans="1:5" ht="21" x14ac:dyDescent="0.35">
      <c r="A2" s="3" t="s">
        <v>0</v>
      </c>
    </row>
    <row r="3" spans="1:5" x14ac:dyDescent="0.25">
      <c r="B3" s="4" t="s">
        <v>4</v>
      </c>
      <c r="C3" s="4" t="s">
        <v>5</v>
      </c>
    </row>
    <row r="4" spans="1:5" x14ac:dyDescent="0.25">
      <c r="A4" t="s">
        <v>1</v>
      </c>
      <c r="B4" s="1">
        <f>23944.02-150</f>
        <v>23794.02</v>
      </c>
      <c r="C4" s="2">
        <v>446.1</v>
      </c>
      <c r="E4" s="1"/>
    </row>
    <row r="5" spans="1:5" ht="15.75" thickBot="1" x14ac:dyDescent="0.3">
      <c r="A5" t="s">
        <v>2</v>
      </c>
      <c r="B5">
        <v>26496.7</v>
      </c>
      <c r="C5">
        <v>935.28</v>
      </c>
    </row>
    <row r="6" spans="1:5" ht="17.25" thickTop="1" thickBot="1" x14ac:dyDescent="0.3">
      <c r="A6" s="11" t="s">
        <v>3</v>
      </c>
      <c r="B6" s="5">
        <f>+B5-B4</f>
        <v>2702.6800000000003</v>
      </c>
      <c r="C6" s="5">
        <f>+C5-C4</f>
        <v>489.17999999999995</v>
      </c>
    </row>
    <row r="7" spans="1:5" ht="15.75" thickTop="1" x14ac:dyDescent="0.25"/>
    <row r="8" spans="1:5" ht="18.75" x14ac:dyDescent="0.3">
      <c r="A8" s="10" t="s">
        <v>6</v>
      </c>
      <c r="B8" s="4"/>
    </row>
    <row r="9" spans="1:5" x14ac:dyDescent="0.25">
      <c r="B9" s="4" t="s">
        <v>4</v>
      </c>
      <c r="C9" s="4" t="s">
        <v>5</v>
      </c>
    </row>
    <row r="10" spans="1:5" x14ac:dyDescent="0.25">
      <c r="A10" t="s">
        <v>7</v>
      </c>
      <c r="B10" s="1">
        <v>6431</v>
      </c>
      <c r="C10" s="1">
        <v>663.18000000000006</v>
      </c>
    </row>
    <row r="11" spans="1:5" x14ac:dyDescent="0.25">
      <c r="A11" t="s">
        <v>8</v>
      </c>
      <c r="B11" s="1">
        <v>5505</v>
      </c>
      <c r="C11" s="1"/>
    </row>
    <row r="12" spans="1:5" x14ac:dyDescent="0.25">
      <c r="A12" t="s">
        <v>9</v>
      </c>
      <c r="B12" s="1">
        <v>327.99</v>
      </c>
      <c r="C12" s="1">
        <v>15.39</v>
      </c>
    </row>
    <row r="13" spans="1:5" ht="15.75" thickBot="1" x14ac:dyDescent="0.3">
      <c r="A13" t="s">
        <v>10</v>
      </c>
      <c r="B13" s="1">
        <v>0</v>
      </c>
      <c r="C13" s="1">
        <v>0</v>
      </c>
    </row>
    <row r="14" spans="1:5" ht="17.25" thickTop="1" thickBot="1" x14ac:dyDescent="0.3">
      <c r="A14" s="11" t="s">
        <v>11</v>
      </c>
      <c r="B14" s="5">
        <f>+SUM(B10:B13)</f>
        <v>12263.99</v>
      </c>
      <c r="C14" s="5">
        <f>+SUM(C10:C13)</f>
        <v>678.57</v>
      </c>
    </row>
    <row r="15" spans="1:5" ht="15.75" thickTop="1" x14ac:dyDescent="0.25"/>
    <row r="16" spans="1:5" ht="18.75" x14ac:dyDescent="0.3">
      <c r="A16" s="10" t="s">
        <v>12</v>
      </c>
    </row>
    <row r="17" spans="1:3" x14ac:dyDescent="0.25">
      <c r="B17" s="4" t="s">
        <v>4</v>
      </c>
      <c r="C17" s="4" t="s">
        <v>5</v>
      </c>
    </row>
    <row r="18" spans="1:3" x14ac:dyDescent="0.25">
      <c r="A18" t="s">
        <v>13</v>
      </c>
      <c r="B18" s="1">
        <v>0</v>
      </c>
      <c r="C18" s="1">
        <v>-181.11</v>
      </c>
    </row>
    <row r="19" spans="1:3" x14ac:dyDescent="0.25">
      <c r="A19" t="s">
        <v>14</v>
      </c>
      <c r="B19" s="1">
        <v>-80.760000000000005</v>
      </c>
      <c r="C19" s="1">
        <v>0</v>
      </c>
    </row>
    <row r="20" spans="1:3" x14ac:dyDescent="0.25">
      <c r="A20" t="s">
        <v>15</v>
      </c>
      <c r="B20" s="1">
        <v>-7006.24</v>
      </c>
      <c r="C20" s="1">
        <v>0</v>
      </c>
    </row>
    <row r="21" spans="1:3" x14ac:dyDescent="0.25">
      <c r="A21" t="s">
        <v>16</v>
      </c>
      <c r="B21" s="1">
        <v>-14.31</v>
      </c>
      <c r="C21" s="1">
        <v>-8.2799999999999994</v>
      </c>
    </row>
    <row r="22" spans="1:3" ht="15.75" thickBot="1" x14ac:dyDescent="0.3">
      <c r="A22" t="s">
        <v>17</v>
      </c>
      <c r="B22" s="20">
        <v>-2460</v>
      </c>
      <c r="C22" s="20">
        <v>0</v>
      </c>
    </row>
    <row r="23" spans="1:3" ht="17.25" thickTop="1" thickBot="1" x14ac:dyDescent="0.3">
      <c r="A23" s="11" t="s">
        <v>18</v>
      </c>
      <c r="B23" s="6">
        <f>+SUM(B18:B22)</f>
        <v>-9561.3100000000013</v>
      </c>
      <c r="C23" s="7">
        <f>+SUM(C18:C22)</f>
        <v>-189.39000000000001</v>
      </c>
    </row>
    <row r="24" spans="1:3" ht="20.25" thickTop="1" thickBot="1" x14ac:dyDescent="0.35">
      <c r="A24" s="10"/>
      <c r="B24" s="15"/>
      <c r="C24" s="16"/>
    </row>
    <row r="25" spans="1:3" ht="20.25" thickTop="1" thickBot="1" x14ac:dyDescent="0.35">
      <c r="A25" s="10" t="s">
        <v>19</v>
      </c>
      <c r="B25" s="6">
        <f>+B14+B23</f>
        <v>2702.6799999999985</v>
      </c>
      <c r="C25" s="7">
        <f>+C14+C23</f>
        <v>489.18000000000006</v>
      </c>
    </row>
    <row r="26" spans="1:3" ht="15.75" thickTop="1" x14ac:dyDescent="0.25">
      <c r="A26" t="s">
        <v>20</v>
      </c>
      <c r="B26" s="17" t="s">
        <v>22</v>
      </c>
      <c r="C26" s="17" t="s">
        <v>22</v>
      </c>
    </row>
    <row r="27" spans="1:3" x14ac:dyDescent="0.25">
      <c r="B27" s="17"/>
      <c r="C27" s="17"/>
    </row>
    <row r="28" spans="1:3" x14ac:dyDescent="0.25">
      <c r="B28" s="17"/>
      <c r="C28" s="17"/>
    </row>
    <row r="29" spans="1:3" ht="18.75" x14ac:dyDescent="0.3">
      <c r="A29" s="13" t="s">
        <v>40</v>
      </c>
    </row>
    <row r="30" spans="1:3" x14ac:dyDescent="0.25">
      <c r="A30" t="s">
        <v>27</v>
      </c>
    </row>
    <row r="31" spans="1:3" x14ac:dyDescent="0.25">
      <c r="A31" t="s">
        <v>28</v>
      </c>
    </row>
    <row r="32" spans="1:3" x14ac:dyDescent="0.25">
      <c r="A32" t="s">
        <v>29</v>
      </c>
    </row>
    <row r="33" spans="1:1" x14ac:dyDescent="0.25">
      <c r="A33" t="s">
        <v>30</v>
      </c>
    </row>
  </sheetData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37CE-3132-421D-A52D-3AE82825F24C}">
  <dimension ref="A2:E31"/>
  <sheetViews>
    <sheetView workbookViewId="0">
      <selection activeCell="B21" sqref="B21"/>
    </sheetView>
  </sheetViews>
  <sheetFormatPr baseColWidth="10" defaultRowHeight="15" x14ac:dyDescent="0.25"/>
  <cols>
    <col min="1" max="1" width="85.42578125" bestFit="1" customWidth="1"/>
  </cols>
  <sheetData>
    <row r="2" spans="1:5" ht="21" x14ac:dyDescent="0.35">
      <c r="A2" s="3" t="s">
        <v>23</v>
      </c>
    </row>
    <row r="3" spans="1:5" x14ac:dyDescent="0.25">
      <c r="B3" s="4" t="s">
        <v>4</v>
      </c>
      <c r="C3" s="4" t="s">
        <v>5</v>
      </c>
    </row>
    <row r="4" spans="1:5" x14ac:dyDescent="0.25">
      <c r="A4" t="s">
        <v>1</v>
      </c>
      <c r="B4" s="1">
        <v>26496.7</v>
      </c>
      <c r="C4" s="2">
        <v>935.28</v>
      </c>
      <c r="E4" s="1"/>
    </row>
    <row r="5" spans="1:5" ht="15.75" thickBot="1" x14ac:dyDescent="0.3">
      <c r="A5" t="s">
        <v>2</v>
      </c>
      <c r="B5">
        <v>32423.78</v>
      </c>
      <c r="C5">
        <v>1006.54</v>
      </c>
    </row>
    <row r="6" spans="1:5" ht="16.5" thickTop="1" x14ac:dyDescent="0.25">
      <c r="A6" s="11" t="s">
        <v>3</v>
      </c>
      <c r="B6" s="14">
        <f>+B5-B4</f>
        <v>5927.0799999999981</v>
      </c>
      <c r="C6" s="14">
        <f>+C5-C4</f>
        <v>71.259999999999991</v>
      </c>
    </row>
    <row r="8" spans="1:5" ht="18.75" x14ac:dyDescent="0.3">
      <c r="A8" s="10" t="s">
        <v>6</v>
      </c>
      <c r="B8" s="4"/>
    </row>
    <row r="9" spans="1:5" x14ac:dyDescent="0.25">
      <c r="B9" s="4" t="s">
        <v>4</v>
      </c>
      <c r="C9" s="4" t="s">
        <v>5</v>
      </c>
    </row>
    <row r="10" spans="1:5" x14ac:dyDescent="0.25">
      <c r="A10" t="s">
        <v>7</v>
      </c>
      <c r="B10" s="1">
        <f>3550+11</f>
        <v>3561</v>
      </c>
      <c r="C10" s="1">
        <v>53</v>
      </c>
      <c r="D10" t="s">
        <v>24</v>
      </c>
    </row>
    <row r="11" spans="1:5" x14ac:dyDescent="0.25">
      <c r="A11" t="s">
        <v>8</v>
      </c>
      <c r="B11" s="1">
        <v>2005</v>
      </c>
      <c r="C11" s="1"/>
    </row>
    <row r="12" spans="1:5" x14ac:dyDescent="0.25">
      <c r="A12" t="s">
        <v>9</v>
      </c>
      <c r="B12" s="1">
        <v>443.08</v>
      </c>
      <c r="C12" s="1">
        <v>24.37</v>
      </c>
    </row>
    <row r="13" spans="1:5" x14ac:dyDescent="0.25">
      <c r="A13" t="s">
        <v>10</v>
      </c>
      <c r="B13" s="1">
        <v>0</v>
      </c>
      <c r="C13" s="1">
        <v>0</v>
      </c>
    </row>
    <row r="14" spans="1:5" ht="15.75" x14ac:dyDescent="0.25">
      <c r="A14" s="11" t="s">
        <v>11</v>
      </c>
      <c r="B14" s="15">
        <f>+SUM(B10:B13)</f>
        <v>6009.08</v>
      </c>
      <c r="C14" s="16">
        <f>+SUM(C10:C13)</f>
        <v>77.37</v>
      </c>
    </row>
    <row r="16" spans="1:5" ht="18.75" x14ac:dyDescent="0.3">
      <c r="A16" s="10" t="s">
        <v>12</v>
      </c>
    </row>
    <row r="17" spans="1:3" x14ac:dyDescent="0.25">
      <c r="B17" s="4" t="s">
        <v>4</v>
      </c>
      <c r="C17" s="4" t="s">
        <v>5</v>
      </c>
    </row>
    <row r="18" spans="1:3" x14ac:dyDescent="0.25">
      <c r="A18" t="s">
        <v>13</v>
      </c>
      <c r="B18" s="1">
        <v>-82</v>
      </c>
      <c r="C18" s="1">
        <v>0</v>
      </c>
    </row>
    <row r="19" spans="1:3" x14ac:dyDescent="0.25">
      <c r="A19" t="s">
        <v>14</v>
      </c>
      <c r="B19" s="1">
        <v>0</v>
      </c>
      <c r="C19" s="1">
        <v>0</v>
      </c>
    </row>
    <row r="20" spans="1:3" x14ac:dyDescent="0.25">
      <c r="A20" t="s">
        <v>15</v>
      </c>
      <c r="B20" s="1">
        <v>0</v>
      </c>
      <c r="C20" s="1">
        <v>0</v>
      </c>
    </row>
    <row r="21" spans="1:3" ht="15.75" thickBot="1" x14ac:dyDescent="0.3">
      <c r="A21" t="s">
        <v>16</v>
      </c>
      <c r="B21" s="1">
        <v>0</v>
      </c>
      <c r="C21" s="1">
        <v>-6.11</v>
      </c>
    </row>
    <row r="22" spans="1:3" ht="16.5" thickTop="1" thickBot="1" x14ac:dyDescent="0.3">
      <c r="A22" t="s">
        <v>18</v>
      </c>
      <c r="B22" s="8">
        <f>+SUM(B18:B21)</f>
        <v>-82</v>
      </c>
      <c r="C22" s="9">
        <f>+SUM(C18:C21)</f>
        <v>-6.11</v>
      </c>
    </row>
    <row r="23" spans="1:3" ht="16.5" thickTop="1" thickBot="1" x14ac:dyDescent="0.3">
      <c r="B23" s="8"/>
      <c r="C23" s="9"/>
    </row>
    <row r="24" spans="1:3" ht="20.25" thickTop="1" thickBot="1" x14ac:dyDescent="0.35">
      <c r="A24" s="10" t="s">
        <v>19</v>
      </c>
      <c r="B24" s="18">
        <f>+B14+B22</f>
        <v>5927.08</v>
      </c>
      <c r="C24" s="19">
        <f>+C14+C22</f>
        <v>71.260000000000005</v>
      </c>
    </row>
    <row r="25" spans="1:3" ht="15.75" thickTop="1" x14ac:dyDescent="0.25">
      <c r="A25" t="s">
        <v>20</v>
      </c>
      <c r="B25" s="12" t="s">
        <v>22</v>
      </c>
      <c r="C25" s="12" t="s">
        <v>22</v>
      </c>
    </row>
    <row r="27" spans="1:3" ht="18.75" x14ac:dyDescent="0.3">
      <c r="A27" s="13" t="s">
        <v>39</v>
      </c>
    </row>
    <row r="28" spans="1:3" x14ac:dyDescent="0.25">
      <c r="A28" t="s">
        <v>32</v>
      </c>
    </row>
    <row r="29" spans="1:3" x14ac:dyDescent="0.25">
      <c r="A29" t="s">
        <v>35</v>
      </c>
    </row>
    <row r="30" spans="1:3" x14ac:dyDescent="0.25">
      <c r="A30" t="s">
        <v>31</v>
      </c>
    </row>
    <row r="31" spans="1:3" x14ac:dyDescent="0.25">
      <c r="A31" t="s">
        <v>33</v>
      </c>
    </row>
  </sheetData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1AF8-BEB9-4A4E-8ED6-77E201F8C1B8}">
  <dimension ref="A2:E29"/>
  <sheetViews>
    <sheetView topLeftCell="A7" workbookViewId="0">
      <selection activeCell="A27" sqref="A27"/>
    </sheetView>
  </sheetViews>
  <sheetFormatPr baseColWidth="10" defaultRowHeight="15" x14ac:dyDescent="0.25"/>
  <cols>
    <col min="1" max="1" width="85.42578125" bestFit="1" customWidth="1"/>
  </cols>
  <sheetData>
    <row r="2" spans="1:5" ht="21" x14ac:dyDescent="0.35">
      <c r="A2" s="3" t="s">
        <v>25</v>
      </c>
    </row>
    <row r="3" spans="1:5" x14ac:dyDescent="0.25">
      <c r="B3" s="4" t="s">
        <v>4</v>
      </c>
      <c r="C3" s="4" t="s">
        <v>5</v>
      </c>
    </row>
    <row r="4" spans="1:5" x14ac:dyDescent="0.25">
      <c r="A4" t="s">
        <v>1</v>
      </c>
      <c r="B4" s="1">
        <f>32423.78+200</f>
        <v>32623.78</v>
      </c>
      <c r="C4" s="2">
        <v>1006.54</v>
      </c>
      <c r="E4" s="1"/>
    </row>
    <row r="5" spans="1:5" ht="15.75" thickBot="1" x14ac:dyDescent="0.3">
      <c r="A5" t="s">
        <v>2</v>
      </c>
      <c r="B5">
        <v>37284.89</v>
      </c>
      <c r="C5">
        <v>1018.02</v>
      </c>
    </row>
    <row r="6" spans="1:5" ht="17.25" thickTop="1" thickBot="1" x14ac:dyDescent="0.3">
      <c r="A6" s="11" t="s">
        <v>3</v>
      </c>
      <c r="B6" s="5">
        <f>+B5-B4</f>
        <v>4661.1100000000006</v>
      </c>
      <c r="C6" s="5">
        <f>+C5-C4</f>
        <v>11.480000000000018</v>
      </c>
    </row>
    <row r="7" spans="1:5" ht="15.75" thickTop="1" x14ac:dyDescent="0.25"/>
    <row r="8" spans="1:5" ht="18.75" x14ac:dyDescent="0.3">
      <c r="A8" s="10" t="s">
        <v>6</v>
      </c>
      <c r="B8" s="4"/>
    </row>
    <row r="9" spans="1:5" x14ac:dyDescent="0.25">
      <c r="B9" s="4" t="s">
        <v>4</v>
      </c>
      <c r="C9" s="4" t="s">
        <v>5</v>
      </c>
    </row>
    <row r="10" spans="1:5" x14ac:dyDescent="0.25">
      <c r="A10" t="s">
        <v>7</v>
      </c>
      <c r="B10" s="1">
        <f>1478+200</f>
        <v>1678</v>
      </c>
      <c r="C10" s="1">
        <v>0</v>
      </c>
    </row>
    <row r="11" spans="1:5" x14ac:dyDescent="0.25">
      <c r="A11" t="s">
        <v>8</v>
      </c>
      <c r="B11" s="1">
        <v>3300</v>
      </c>
      <c r="C11" s="1">
        <v>0</v>
      </c>
    </row>
    <row r="12" spans="1:5" x14ac:dyDescent="0.25">
      <c r="A12" t="s">
        <v>9</v>
      </c>
      <c r="B12" s="1">
        <v>164.99</v>
      </c>
      <c r="C12" s="1">
        <v>11.48</v>
      </c>
    </row>
    <row r="13" spans="1:5" ht="15.75" thickBot="1" x14ac:dyDescent="0.3">
      <c r="A13" t="s">
        <v>10</v>
      </c>
      <c r="B13" s="1">
        <v>0</v>
      </c>
      <c r="C13" s="1">
        <v>0</v>
      </c>
    </row>
    <row r="14" spans="1:5" ht="16.5" thickTop="1" x14ac:dyDescent="0.25">
      <c r="A14" s="11" t="s">
        <v>11</v>
      </c>
      <c r="B14" s="8">
        <f>+SUM(B10:B13)</f>
        <v>5142.99</v>
      </c>
      <c r="C14" s="9">
        <f>+SUM(C10:C13)</f>
        <v>11.48</v>
      </c>
    </row>
    <row r="16" spans="1:5" ht="18.75" x14ac:dyDescent="0.3">
      <c r="A16" s="10" t="s">
        <v>12</v>
      </c>
    </row>
    <row r="17" spans="1:3" x14ac:dyDescent="0.25">
      <c r="B17" s="4" t="s">
        <v>4</v>
      </c>
      <c r="C17" s="4" t="s">
        <v>5</v>
      </c>
    </row>
    <row r="18" spans="1:3" x14ac:dyDescent="0.25">
      <c r="A18" t="s">
        <v>13</v>
      </c>
      <c r="B18" s="1">
        <v>-81.88</v>
      </c>
      <c r="C18" s="1">
        <v>0</v>
      </c>
    </row>
    <row r="19" spans="1:3" x14ac:dyDescent="0.25">
      <c r="A19" t="s">
        <v>14</v>
      </c>
      <c r="B19" s="1">
        <v>0</v>
      </c>
      <c r="C19" s="1">
        <v>0</v>
      </c>
    </row>
    <row r="20" spans="1:3" x14ac:dyDescent="0.25">
      <c r="A20" t="s">
        <v>15</v>
      </c>
      <c r="B20" s="1">
        <v>0</v>
      </c>
      <c r="C20" s="1">
        <v>0</v>
      </c>
    </row>
    <row r="21" spans="1:3" ht="15.75" thickBot="1" x14ac:dyDescent="0.3">
      <c r="A21" t="s">
        <v>16</v>
      </c>
      <c r="B21" s="1">
        <v>0</v>
      </c>
      <c r="C21" s="1">
        <v>0</v>
      </c>
    </row>
    <row r="22" spans="1:3" ht="16.5" thickTop="1" thickBot="1" x14ac:dyDescent="0.3">
      <c r="A22" t="s">
        <v>18</v>
      </c>
      <c r="B22" s="6">
        <f>+SUM(B18:B21)</f>
        <v>-81.88</v>
      </c>
      <c r="C22" s="7">
        <f>+SUM(C18:C21)</f>
        <v>0</v>
      </c>
    </row>
    <row r="23" spans="1:3" ht="16.5" thickTop="1" thickBot="1" x14ac:dyDescent="0.3">
      <c r="B23" s="6"/>
      <c r="C23" s="7"/>
    </row>
    <row r="24" spans="1:3" ht="20.25" thickTop="1" thickBot="1" x14ac:dyDescent="0.35">
      <c r="A24" s="10" t="s">
        <v>19</v>
      </c>
      <c r="B24" s="6">
        <f>+B14+B22</f>
        <v>5061.1099999999997</v>
      </c>
      <c r="C24" s="7">
        <f>+C14+C22</f>
        <v>11.48</v>
      </c>
    </row>
    <row r="25" spans="1:3" ht="15.75" thickTop="1" x14ac:dyDescent="0.25">
      <c r="A25" t="s">
        <v>20</v>
      </c>
      <c r="B25" s="12" t="s">
        <v>36</v>
      </c>
      <c r="C25" s="12" t="s">
        <v>36</v>
      </c>
    </row>
    <row r="27" spans="1:3" ht="18.75" x14ac:dyDescent="0.3">
      <c r="A27" s="13" t="s">
        <v>38</v>
      </c>
    </row>
    <row r="28" spans="1:3" x14ac:dyDescent="0.25">
      <c r="A28" t="s">
        <v>34</v>
      </c>
    </row>
    <row r="29" spans="1:3" x14ac:dyDescent="0.25">
      <c r="A29" t="s">
        <v>37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Over under Income walk</vt:lpstr>
      <vt:lpstr>2023</vt:lpstr>
      <vt:lpstr>2024</vt:lpstr>
      <vt:lpstr>2025 3107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Thorsten Mueller</dc:creator>
  <cp:lastModifiedBy>Thorsten Mueller</cp:lastModifiedBy>
  <dcterms:created xsi:type="dcterms:W3CDTF">2025-08-01T07:01:33Z</dcterms:created>
  <dcterms:modified xsi:type="dcterms:W3CDTF">2025-08-02T08:41:56Z</dcterms:modified>
</cp:coreProperties>
</file>